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andrea.souza\Desktop\Novas Logo\PORTAL DO FORNECEDOR\"/>
    </mc:Choice>
  </mc:AlternateContent>
  <xr:revisionPtr revIDLastSave="0" documentId="13_ncr:1_{CF7D8AB1-8308-44DC-8291-A7A8756D65E1}" xr6:coauthVersionLast="36" xr6:coauthVersionMax="47" xr10:uidLastSave="{00000000-0000-0000-0000-000000000000}"/>
  <workbookProtection workbookPassword="C9DD" lockStructure="1"/>
  <bookViews>
    <workbookView xWindow="0" yWindow="0" windowWidth="14340" windowHeight="11670" xr2:uid="{00000000-000D-0000-FFFF-FFFF00000000}"/>
  </bookViews>
  <sheets>
    <sheet name="Avaliação de 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12" i="1"/>
  <c r="F16" i="1"/>
  <c r="E15" i="1"/>
  <c r="E31" i="1"/>
  <c r="F41" i="1"/>
  <c r="F40" i="1"/>
  <c r="F39" i="1"/>
  <c r="F38" i="1"/>
  <c r="F37" i="1"/>
  <c r="F36" i="1"/>
  <c r="F35" i="1"/>
  <c r="F34" i="1"/>
  <c r="F33" i="1"/>
  <c r="F32" i="1"/>
  <c r="F27" i="1"/>
  <c r="F26" i="1"/>
  <c r="F25" i="1"/>
  <c r="F24" i="1"/>
  <c r="F23" i="1"/>
  <c r="F22" i="1"/>
  <c r="F21" i="1"/>
  <c r="F20" i="1"/>
  <c r="F19" i="1"/>
  <c r="F18" i="1"/>
  <c r="F17" i="1"/>
  <c r="E9" i="1"/>
  <c r="E7" i="1" l="1"/>
  <c r="F15" i="1"/>
  <c r="F31" i="1"/>
  <c r="F9" i="1"/>
  <c r="F7" i="1" l="1"/>
  <c r="C45" i="1" s="1"/>
  <c r="D45" i="1" s="1"/>
  <c r="D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esrigo</author>
  </authors>
  <commentList>
    <comment ref="B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Numero de HHT que a empresa teva no último ano de vigência da qualificação na Monsanto.
</t>
        </r>
      </text>
    </comment>
    <comment ref="B1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Numero de acidentes reportáveis com pessoas que a empresa teva no último ano de vigência da qualificação.</t>
        </r>
      </text>
    </comment>
    <comment ref="B12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Média da WIP (auditoria de trabalho em andamento) que a empresa teve no último ano de vigência da qualificação.</t>
        </r>
      </text>
    </comment>
  </commentList>
</comments>
</file>

<file path=xl/sharedStrings.xml><?xml version="1.0" encoding="utf-8"?>
<sst xmlns="http://schemas.openxmlformats.org/spreadsheetml/2006/main" count="89" uniqueCount="86">
  <si>
    <t>Descrição das Atividades:</t>
  </si>
  <si>
    <t>1.1</t>
  </si>
  <si>
    <t>1.2</t>
  </si>
  <si>
    <t>1.3</t>
  </si>
  <si>
    <t>1.4</t>
  </si>
  <si>
    <t>1.5</t>
  </si>
  <si>
    <t>PORCENTAGEM DA AVALIAÇÃO</t>
  </si>
  <si>
    <t>Local de Execução:</t>
  </si>
  <si>
    <t>1      Dados da Empresas</t>
  </si>
  <si>
    <t>2.1</t>
  </si>
  <si>
    <t>2.2</t>
  </si>
  <si>
    <t>Fornecimento, conservação e documentação de entrega do EPI?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</si>
  <si>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</si>
  <si>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</si>
  <si>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</si>
  <si>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</si>
  <si>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</si>
  <si>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</si>
  <si>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</si>
  <si>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</si>
  <si>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</si>
  <si>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Avaliação</t>
  </si>
  <si>
    <t>Avaliação Técnica</t>
  </si>
  <si>
    <t>3.11</t>
  </si>
  <si>
    <t>Equipamentos Utilizados?</t>
  </si>
  <si>
    <t>Atitudes da Liderança de Campo?</t>
  </si>
  <si>
    <t>Condução dos Trabalhos?</t>
  </si>
  <si>
    <t>Qualificação da Mão-de-Obra?</t>
  </si>
  <si>
    <t>Realização dentro dos Custos Estimados?</t>
  </si>
  <si>
    <t>Cumprimento do Cronograma?</t>
  </si>
  <si>
    <t>Qualidade dos Serviços?</t>
  </si>
  <si>
    <t>Desempenho Geral?</t>
  </si>
  <si>
    <t>Nº de Horas Homem Trabalhada</t>
  </si>
  <si>
    <t>Nº de acidente com pessoas</t>
  </si>
  <si>
    <t>Resultado</t>
  </si>
  <si>
    <t>Revisado e Aprovado Por</t>
  </si>
  <si>
    <t>3.1</t>
  </si>
  <si>
    <t>4.1</t>
  </si>
  <si>
    <t>4.2</t>
  </si>
  <si>
    <t>4.3</t>
  </si>
  <si>
    <t>4.4</t>
  </si>
  <si>
    <t>4.5</t>
  </si>
  <si>
    <t>RESULTADO DA RE-QUALIFICAÇÃO</t>
  </si>
  <si>
    <t>Avaliação de SSMA</t>
  </si>
  <si>
    <t>A terceira aderiu e atendeu aos requisitos legais de SSMA?</t>
  </si>
  <si>
    <t>Os lideres da terceira gerenciaram de forma adequada os itens de SSMA?</t>
  </si>
  <si>
    <t>A terceira apresentou responsabilidade quanto ao gerenciamento ambiental?</t>
  </si>
  <si>
    <t>Capacitação do Responsável da terceira?</t>
  </si>
  <si>
    <t>A terceira manteve Limpeza e Organização em padrões adequados?</t>
  </si>
  <si>
    <t>Desempenho em caso de acidentes (comunicação/investigação)?</t>
  </si>
  <si>
    <t>Na ocorrência de acidente a terceira realizou as ações para evitar a repetição?</t>
  </si>
  <si>
    <t>A terceira cumpriu a programação de treinamentos de SSMA?</t>
  </si>
  <si>
    <t>4.6</t>
  </si>
  <si>
    <t>4.7</t>
  </si>
  <si>
    <t>4.8</t>
  </si>
  <si>
    <t>4.9</t>
  </si>
  <si>
    <t>4.10</t>
  </si>
  <si>
    <t>Cumprimento dos prazos de entrega da documentação de Higiene Ocupacional</t>
  </si>
  <si>
    <t>Qualidade documentação de Higiene Ocupacional</t>
  </si>
  <si>
    <t>Data de Início do contrato:</t>
  </si>
  <si>
    <t>Data de Término do contrato:</t>
  </si>
  <si>
    <t>Empresa Terceira:</t>
  </si>
  <si>
    <t>Integração com pessoal da Ultracargo?</t>
  </si>
  <si>
    <t>Média de Auditorias de Requisitos Legais e do IDSSMA</t>
  </si>
  <si>
    <t>Cumprimento dos padrões de SSMA (Conformidade de PTS, AFA, etc.)</t>
  </si>
  <si>
    <t>PADRÃO</t>
  </si>
  <si>
    <t>FÓRMULA (quanto perde)</t>
  </si>
  <si>
    <r>
      <t xml:space="preserve">Os indicadores de acidentes estão dentro da média nacional? </t>
    </r>
    <r>
      <rPr>
        <sz val="11"/>
        <color theme="0"/>
        <rFont val="Cordia New"/>
        <family val="2"/>
      </rPr>
      <t>(ver média do último ano ABIQUIM)</t>
    </r>
  </si>
  <si>
    <t>2    Indicadores (20%)</t>
  </si>
  <si>
    <t>Avaliação pelo Gestor do Contrato (40%)</t>
  </si>
  <si>
    <t>Nome do Avaliador de SSMA:</t>
  </si>
  <si>
    <t>Data:</t>
  </si>
  <si>
    <t>3    Avaliação pela área de SSMA (40%)</t>
  </si>
  <si>
    <t>Nome do Gestor de Contrato que fez a avaliação:</t>
  </si>
  <si>
    <t>&gt; = 90%</t>
  </si>
  <si>
    <t>70 - 90%</t>
  </si>
  <si>
    <t>Recomendada p/ trabalhos futuros e Ré-qualificada</t>
  </si>
  <si>
    <r>
      <t xml:space="preserve">Recomendada p/ trabalhos futuros e </t>
    </r>
    <r>
      <rPr>
        <b/>
        <sz val="12"/>
        <color indexed="9"/>
        <rFont val="Cordia New"/>
        <family val="2"/>
      </rPr>
      <t>Ré-qualificada com Exceção</t>
    </r>
  </si>
  <si>
    <t>2.3</t>
  </si>
  <si>
    <t>3.12</t>
  </si>
  <si>
    <t>Item da Exceção</t>
  </si>
  <si>
    <t>Resultado Taxa de Acidentes e Auditorias</t>
  </si>
  <si>
    <t>GESTOR DO CONTRATO (Nome e Assinatura)</t>
  </si>
  <si>
    <r>
      <rPr>
        <b/>
        <sz val="18"/>
        <color theme="0"/>
        <rFont val="Cordia New"/>
        <family val="2"/>
      </rPr>
      <t>ULC ISO/0477</t>
    </r>
    <r>
      <rPr>
        <b/>
        <sz val="22"/>
        <color theme="0"/>
        <rFont val="Cordia New"/>
        <family val="2"/>
      </rPr>
      <t xml:space="preserve">     Avaliação de Desempenho do Final do Contrato                         </t>
    </r>
  </si>
  <si>
    <t>&lt; 70%</t>
  </si>
  <si>
    <t>Não Recomendada p/ trabalhos futuros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</si>
</sst>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6]d\-mmm\-yy;@"/>
    <numFmt numFmtId="165" formatCode="[$-416]mmmm\-yy;@"/>
    <numFmt numFmtId="166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6"/>
      <name val="Cordia New"/>
      <family val="2"/>
    </font>
    <font>
      <sz val="10"/>
      <name val="Cordia New"/>
      <family val="2"/>
    </font>
    <font>
      <b/>
      <sz val="8"/>
      <color indexed="81"/>
      <name val="Tahoma"/>
      <family val="2"/>
    </font>
    <font>
      <sz val="12"/>
      <color indexed="9"/>
      <name val="Cordia New"/>
      <family val="2"/>
    </font>
    <font>
      <b/>
      <sz val="16"/>
      <color theme="3" tint="-0.249977111117893"/>
      <name val="Cordia New"/>
      <family val="2"/>
    </font>
    <font>
      <sz val="14"/>
      <color theme="3" tint="-0.249977111117893"/>
      <name val="Cordia New"/>
      <family val="2"/>
    </font>
    <font>
      <b/>
      <sz val="14"/>
      <color theme="3" tint="-0.249977111117893"/>
      <name val="Cordia New"/>
      <family val="2"/>
    </font>
    <font>
      <sz val="14"/>
      <color theme="0"/>
      <name val="Cordia New"/>
      <family val="2"/>
    </font>
    <font>
      <b/>
      <sz val="16"/>
      <color theme="0"/>
      <name val="Cordia New"/>
      <family val="2"/>
    </font>
    <font>
      <b/>
      <sz val="14"/>
      <color theme="0"/>
      <name val="Cordia New"/>
      <family val="2"/>
    </font>
    <font>
      <b/>
      <sz val="18"/>
      <name val="Cordia New"/>
      <family val="2"/>
    </font>
    <font>
      <sz val="10"/>
      <name val="Arial"/>
      <family val="2"/>
    </font>
    <font>
      <sz val="12"/>
      <name val="Arial"/>
      <family val="2"/>
    </font>
    <font>
      <b/>
      <sz val="18"/>
      <color theme="0"/>
      <name val="Cordia New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b/>
      <sz val="14"/>
      <name val="Cordia New"/>
      <family val="2"/>
    </font>
    <font>
      <b/>
      <sz val="14"/>
      <name val="Arial"/>
      <family val="2"/>
    </font>
    <font>
      <sz val="16"/>
      <name val="Cordia New"/>
      <family val="2"/>
    </font>
    <font>
      <sz val="11"/>
      <color theme="0"/>
      <name val="Cordia New"/>
      <family val="2"/>
    </font>
    <font>
      <b/>
      <sz val="10"/>
      <name val="Arial"/>
      <family val="2"/>
    </font>
    <font>
      <b/>
      <sz val="12"/>
      <color indexed="9"/>
      <name val="Cordia New"/>
      <family val="2"/>
    </font>
    <font>
      <b/>
      <sz val="22"/>
      <color theme="0"/>
      <name val="Cordia Ne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186D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1" applyFont="1" applyBorder="1" applyAlignment="1" applyProtection="1">
      <alignment horizontal="left" vertical="top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0" xfId="0" applyNumberFormat="1" applyFont="1" applyFill="1" applyBorder="1" applyAlignment="1" applyProtection="1"/>
    <xf numFmtId="0" fontId="1" fillId="0" borderId="0" xfId="1" applyFont="1" applyBorder="1" applyAlignment="1" applyProtection="1">
      <alignment horizontal="left" vertical="top"/>
    </xf>
    <xf numFmtId="0" fontId="2" fillId="0" borderId="0" xfId="0" applyFont="1" applyProtection="1"/>
    <xf numFmtId="0" fontId="4" fillId="0" borderId="0" xfId="0" applyFont="1" applyAlignment="1" applyProtection="1">
      <alignment wrapText="1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3" fillId="5" borderId="3" xfId="1" applyFont="1" applyFill="1" applyBorder="1" applyAlignment="1" applyProtection="1">
      <alignment vertical="center"/>
    </xf>
    <xf numFmtId="166" fontId="17" fillId="7" borderId="0" xfId="3" applyNumberFormat="1" applyFont="1" applyFill="1" applyBorder="1" applyAlignment="1" applyProtection="1">
      <alignment horizontal="center" vertical="center"/>
    </xf>
    <xf numFmtId="166" fontId="18" fillId="0" borderId="0" xfId="3" applyNumberFormat="1" applyFont="1" applyBorder="1" applyAlignment="1" applyProtection="1">
      <alignment horizontal="center" vertical="center"/>
    </xf>
    <xf numFmtId="166" fontId="18" fillId="0" borderId="0" xfId="3" applyNumberFormat="1" applyFont="1" applyBorder="1" applyAlignment="1" applyProtection="1">
      <alignment horizontal="left" vertical="center"/>
    </xf>
    <xf numFmtId="166" fontId="20" fillId="7" borderId="0" xfId="3" applyNumberFormat="1" applyFont="1" applyFill="1" applyBorder="1" applyAlignment="1" applyProtection="1">
      <alignment horizontal="center" vertical="center"/>
    </xf>
    <xf numFmtId="166" fontId="15" fillId="0" borderId="1" xfId="3" applyNumberFormat="1" applyFont="1" applyFill="1" applyBorder="1" applyAlignment="1" applyProtection="1">
      <alignment horizontal="center" vertical="center"/>
    </xf>
    <xf numFmtId="9" fontId="8" fillId="0" borderId="1" xfId="2" applyFont="1" applyFill="1" applyBorder="1" applyAlignment="1" applyProtection="1">
      <alignment horizontal="center" vertical="center"/>
      <protection locked="0"/>
    </xf>
    <xf numFmtId="166" fontId="15" fillId="0" borderId="0" xfId="3" applyNumberFormat="1" applyFont="1" applyFill="1" applyBorder="1" applyAlignment="1" applyProtection="1">
      <alignment horizontal="center" vertical="center"/>
    </xf>
    <xf numFmtId="0" fontId="13" fillId="5" borderId="3" xfId="1" applyFont="1" applyFill="1" applyBorder="1" applyAlignment="1" applyProtection="1">
      <alignment vertical="center"/>
    </xf>
    <xf numFmtId="0" fontId="2" fillId="8" borderId="0" xfId="0" applyNumberFormat="1" applyFont="1" applyFill="1" applyBorder="1" applyAlignment="1" applyProtection="1">
      <protection locked="0"/>
    </xf>
    <xf numFmtId="2" fontId="6" fillId="6" borderId="7" xfId="1" applyNumberFormat="1" applyFont="1" applyFill="1" applyBorder="1" applyAlignment="1" applyProtection="1">
      <alignment horizontal="center" vertical="center"/>
      <protection locked="0"/>
    </xf>
    <xf numFmtId="0" fontId="6" fillId="9" borderId="8" xfId="1" applyFont="1" applyFill="1" applyBorder="1" applyAlignment="1" applyProtection="1">
      <alignment horizontal="left" vertical="center"/>
      <protection locked="0"/>
    </xf>
    <xf numFmtId="0" fontId="6" fillId="9" borderId="7" xfId="1" applyFont="1" applyFill="1" applyBorder="1" applyAlignment="1" applyProtection="1">
      <alignment vertical="center"/>
      <protection locked="0"/>
    </xf>
    <xf numFmtId="0" fontId="23" fillId="6" borderId="6" xfId="1" applyFont="1" applyFill="1" applyBorder="1" applyAlignment="1" applyProtection="1">
      <alignment horizontal="center" vertical="center" wrapText="1"/>
    </xf>
    <xf numFmtId="9" fontId="20" fillId="6" borderId="6" xfId="2" applyNumberFormat="1" applyFont="1" applyFill="1" applyBorder="1" applyAlignment="1" applyProtection="1">
      <alignment horizontal="center" vertical="center"/>
    </xf>
    <xf numFmtId="49" fontId="6" fillId="9" borderId="8" xfId="1" applyNumberFormat="1" applyFont="1" applyFill="1" applyBorder="1" applyAlignment="1" applyProtection="1">
      <alignment horizontal="left" vertical="center"/>
      <protection locked="0"/>
    </xf>
    <xf numFmtId="166" fontId="15" fillId="0" borderId="4" xfId="3" applyNumberFormat="1" applyFont="1" applyFill="1" applyBorder="1" applyAlignment="1" applyProtection="1">
      <alignment horizontal="center" vertical="center"/>
    </xf>
    <xf numFmtId="0" fontId="2" fillId="8" borderId="13" xfId="0" applyNumberFormat="1" applyFont="1" applyFill="1" applyBorder="1" applyAlignment="1" applyProtection="1">
      <protection locked="0"/>
    </xf>
    <xf numFmtId="0" fontId="2" fillId="8" borderId="10" xfId="0" applyNumberFormat="1" applyFont="1" applyFill="1" applyBorder="1" applyAlignment="1" applyProtection="1">
      <protection locked="0"/>
    </xf>
    <xf numFmtId="0" fontId="3" fillId="5" borderId="14" xfId="1" applyFont="1" applyFill="1" applyBorder="1" applyAlignment="1" applyProtection="1">
      <alignment horizontal="left" vertical="center"/>
    </xf>
    <xf numFmtId="0" fontId="3" fillId="5" borderId="15" xfId="1" applyFont="1" applyFill="1" applyBorder="1" applyAlignment="1" applyProtection="1">
      <alignment horizontal="center" vertical="center"/>
    </xf>
    <xf numFmtId="0" fontId="2" fillId="8" borderId="10" xfId="0" applyNumberFormat="1" applyFont="1" applyFill="1" applyBorder="1" applyAlignment="1" applyProtection="1"/>
    <xf numFmtId="0" fontId="10" fillId="4" borderId="14" xfId="1" applyFont="1" applyFill="1" applyBorder="1" applyAlignment="1" applyProtection="1">
      <alignment horizontal="right" vertical="center"/>
    </xf>
    <xf numFmtId="0" fontId="21" fillId="0" borderId="12" xfId="1" applyFont="1" applyFill="1" applyBorder="1" applyAlignment="1" applyProtection="1">
      <alignment horizontal="center" vertical="center"/>
      <protection locked="0"/>
    </xf>
    <xf numFmtId="0" fontId="3" fillId="6" borderId="15" xfId="1" applyFont="1" applyFill="1" applyBorder="1" applyAlignment="1" applyProtection="1">
      <alignment vertical="center"/>
      <protection locked="0"/>
    </xf>
    <xf numFmtId="0" fontId="11" fillId="4" borderId="18" xfId="1" applyFont="1" applyFill="1" applyBorder="1" applyAlignment="1" applyProtection="1">
      <alignment horizontal="center" vertical="center"/>
    </xf>
    <xf numFmtId="164" fontId="7" fillId="2" borderId="23" xfId="1" applyNumberFormat="1" applyFont="1" applyFill="1" applyBorder="1" applyAlignment="1" applyProtection="1">
      <alignment horizontal="center" vertical="center"/>
      <protection locked="0"/>
    </xf>
    <xf numFmtId="0" fontId="10" fillId="10" borderId="11" xfId="1" applyFont="1" applyFill="1" applyBorder="1" applyAlignment="1" applyProtection="1">
      <alignment horizontal="right" vertical="center"/>
    </xf>
    <xf numFmtId="0" fontId="10" fillId="10" borderId="1" xfId="1" applyFont="1" applyFill="1" applyBorder="1" applyAlignment="1" applyProtection="1">
      <alignment horizontal="right" vertical="center"/>
    </xf>
    <xf numFmtId="0" fontId="10" fillId="10" borderId="1" xfId="1" applyFont="1" applyFill="1" applyBorder="1" applyAlignment="1" applyProtection="1">
      <alignment horizontal="right" vertical="center" wrapText="1"/>
    </xf>
    <xf numFmtId="2" fontId="10" fillId="10" borderId="12" xfId="1" applyNumberFormat="1" applyFont="1" applyFill="1" applyBorder="1" applyAlignment="1" applyProtection="1">
      <alignment horizontal="center" vertical="center"/>
    </xf>
    <xf numFmtId="2" fontId="10" fillId="10" borderId="16" xfId="1" applyNumberFormat="1" applyFont="1" applyFill="1" applyBorder="1" applyAlignment="1" applyProtection="1">
      <alignment horizontal="center" vertical="center"/>
    </xf>
    <xf numFmtId="0" fontId="12" fillId="10" borderId="11" xfId="1" applyFont="1" applyFill="1" applyBorder="1" applyAlignment="1" applyProtection="1">
      <alignment horizontal="left" vertical="center"/>
    </xf>
    <xf numFmtId="0" fontId="10" fillId="10" borderId="14" xfId="1" applyFont="1" applyFill="1" applyBorder="1" applyAlignment="1" applyProtection="1">
      <alignment horizontal="right" vertical="center"/>
    </xf>
    <xf numFmtId="0" fontId="11" fillId="10" borderId="12" xfId="1" applyFont="1" applyFill="1" applyBorder="1" applyAlignment="1" applyProtection="1">
      <alignment horizontal="center" vertical="center"/>
    </xf>
    <xf numFmtId="0" fontId="10" fillId="10" borderId="19" xfId="1" applyFont="1" applyFill="1" applyBorder="1" applyAlignment="1" applyProtection="1">
      <alignment horizontal="right" vertical="center"/>
    </xf>
    <xf numFmtId="0" fontId="11" fillId="10" borderId="28" xfId="1" applyFont="1" applyFill="1" applyBorder="1" applyAlignment="1" applyProtection="1">
      <alignment horizontal="center" vertical="center"/>
    </xf>
    <xf numFmtId="0" fontId="11" fillId="10" borderId="17" xfId="1" applyFont="1" applyFill="1" applyBorder="1" applyAlignment="1" applyProtection="1">
      <alignment horizontal="right" vertical="center"/>
    </xf>
    <xf numFmtId="0" fontId="11" fillId="10" borderId="5" xfId="1" applyFont="1" applyFill="1" applyBorder="1" applyAlignment="1" applyProtection="1">
      <alignment horizontal="right" vertical="center"/>
    </xf>
    <xf numFmtId="0" fontId="11" fillId="10" borderId="5" xfId="1" applyFont="1" applyFill="1" applyBorder="1" applyAlignment="1" applyProtection="1">
      <alignment horizontal="center" vertical="center"/>
    </xf>
    <xf numFmtId="0" fontId="10" fillId="10" borderId="12" xfId="1" applyFont="1" applyFill="1" applyBorder="1" applyAlignment="1" applyProtection="1">
      <alignment horizontal="center" vertical="center"/>
    </xf>
    <xf numFmtId="0" fontId="25" fillId="10" borderId="24" xfId="1" applyFont="1" applyFill="1" applyBorder="1" applyAlignment="1" applyProtection="1">
      <alignment horizontal="center" vertical="center" wrapText="1"/>
    </xf>
    <xf numFmtId="0" fontId="25" fillId="10" borderId="25" xfId="1" applyFont="1" applyFill="1" applyBorder="1" applyAlignment="1" applyProtection="1">
      <alignment horizontal="center" vertical="center" wrapText="1"/>
    </xf>
    <xf numFmtId="0" fontId="25" fillId="10" borderId="26" xfId="1" applyFont="1" applyFill="1" applyBorder="1" applyAlignment="1" applyProtection="1">
      <alignment horizontal="center" vertical="center" wrapText="1"/>
    </xf>
    <xf numFmtId="0" fontId="9" fillId="2" borderId="20" xfId="1" applyFont="1" applyFill="1" applyBorder="1" applyAlignment="1" applyProtection="1">
      <alignment horizontal="center" vertical="center"/>
      <protection locked="0"/>
    </xf>
    <xf numFmtId="0" fontId="9" fillId="2" borderId="21" xfId="1" applyFont="1" applyFill="1" applyBorder="1" applyAlignment="1" applyProtection="1">
      <alignment horizontal="center" vertical="center"/>
      <protection locked="0"/>
    </xf>
    <xf numFmtId="0" fontId="9" fillId="2" borderId="22" xfId="1" applyFont="1" applyFill="1" applyBorder="1" applyAlignment="1" applyProtection="1">
      <alignment horizontal="center" vertical="center"/>
      <protection locked="0"/>
    </xf>
    <xf numFmtId="0" fontId="16" fillId="10" borderId="13" xfId="1" applyFont="1" applyFill="1" applyBorder="1" applyAlignment="1" applyProtection="1">
      <alignment horizontal="right" vertical="center"/>
    </xf>
    <xf numFmtId="0" fontId="16" fillId="10" borderId="10" xfId="1" applyFont="1" applyFill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 applyProtection="1">
      <alignment horizontal="center" vertical="top" wrapText="1"/>
      <protection locked="0"/>
    </xf>
    <xf numFmtId="0" fontId="3" fillId="5" borderId="14" xfId="1" applyFont="1" applyFill="1" applyBorder="1" applyAlignment="1" applyProtection="1">
      <alignment horizontal="left" vertical="center"/>
    </xf>
    <xf numFmtId="0" fontId="3" fillId="5" borderId="3" xfId="1" applyFont="1" applyFill="1" applyBorder="1" applyAlignment="1" applyProtection="1">
      <alignment horizontal="left" vertical="center"/>
    </xf>
    <xf numFmtId="0" fontId="3" fillId="5" borderId="15" xfId="1" applyFont="1" applyFill="1" applyBorder="1" applyAlignment="1" applyProtection="1">
      <alignment horizontal="left" vertical="center"/>
    </xf>
    <xf numFmtId="0" fontId="10" fillId="10" borderId="9" xfId="1" applyFont="1" applyFill="1" applyBorder="1" applyAlignment="1" applyProtection="1">
      <alignment horizontal="left" vertical="center"/>
    </xf>
    <xf numFmtId="0" fontId="10" fillId="10" borderId="1" xfId="1" applyFont="1" applyFill="1" applyBorder="1" applyAlignment="1" applyProtection="1">
      <alignment horizontal="left" vertical="center"/>
    </xf>
    <xf numFmtId="0" fontId="10" fillId="10" borderId="11" xfId="1" applyFont="1" applyFill="1" applyBorder="1" applyAlignment="1" applyProtection="1">
      <alignment horizontal="center" vertical="center" wrapText="1"/>
    </xf>
    <xf numFmtId="0" fontId="10" fillId="10" borderId="1" xfId="1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6" borderId="14" xfId="1" applyFont="1" applyFill="1" applyBorder="1" applyAlignment="1" applyProtection="1">
      <alignment horizontal="left" vertical="center"/>
      <protection locked="0"/>
    </xf>
    <xf numFmtId="0" fontId="3" fillId="6" borderId="3" xfId="1" applyFont="1" applyFill="1" applyBorder="1" applyAlignment="1" applyProtection="1">
      <alignment horizontal="left" vertical="center"/>
      <protection locked="0"/>
    </xf>
    <xf numFmtId="0" fontId="3" fillId="6" borderId="4" xfId="1" applyFont="1" applyFill="1" applyBorder="1" applyAlignment="1" applyProtection="1">
      <alignment horizontal="left" vertical="center"/>
      <protection locked="0"/>
    </xf>
    <xf numFmtId="0" fontId="19" fillId="8" borderId="17" xfId="1" applyFont="1" applyFill="1" applyBorder="1" applyAlignment="1" applyProtection="1">
      <alignment horizontal="center" vertical="center"/>
    </xf>
    <xf numFmtId="0" fontId="19" fillId="8" borderId="5" xfId="1" applyFont="1" applyFill="1" applyBorder="1" applyAlignment="1" applyProtection="1">
      <alignment horizontal="center" vertical="center"/>
    </xf>
    <xf numFmtId="0" fontId="19" fillId="8" borderId="18" xfId="1" applyFont="1" applyFill="1" applyBorder="1" applyAlignment="1" applyProtection="1">
      <alignment horizontal="center" vertical="center"/>
    </xf>
    <xf numFmtId="0" fontId="19" fillId="8" borderId="14" xfId="1" applyFont="1" applyFill="1" applyBorder="1" applyAlignment="1" applyProtection="1">
      <alignment horizontal="center" vertical="center"/>
    </xf>
    <xf numFmtId="0" fontId="19" fillId="8" borderId="3" xfId="1" applyFont="1" applyFill="1" applyBorder="1" applyAlignment="1" applyProtection="1">
      <alignment horizontal="center" vertical="center"/>
    </xf>
    <xf numFmtId="0" fontId="19" fillId="8" borderId="15" xfId="1" applyFont="1" applyFill="1" applyBorder="1" applyAlignment="1" applyProtection="1">
      <alignment horizontal="center" vertical="center"/>
    </xf>
    <xf numFmtId="0" fontId="10" fillId="4" borderId="1" xfId="1" applyFont="1" applyFill="1" applyBorder="1" applyAlignment="1" applyProtection="1">
      <alignment horizontal="left" vertical="center"/>
    </xf>
    <xf numFmtId="0" fontId="3" fillId="5" borderId="11" xfId="1" applyFont="1" applyFill="1" applyBorder="1" applyAlignment="1" applyProtection="1">
      <alignment horizontal="left" vertical="center"/>
    </xf>
    <xf numFmtId="0" fontId="3" fillId="5" borderId="1" xfId="1" applyFont="1" applyFill="1" applyBorder="1" applyAlignment="1" applyProtection="1">
      <alignment horizontal="left" vertical="center"/>
    </xf>
    <xf numFmtId="0" fontId="3" fillId="5" borderId="12" xfId="1" applyFont="1" applyFill="1" applyBorder="1" applyAlignment="1" applyProtection="1">
      <alignment horizontal="left" vertical="center"/>
    </xf>
    <xf numFmtId="165" fontId="8" fillId="0" borderId="1" xfId="1" applyNumberFormat="1" applyFont="1" applyFill="1" applyBorder="1" applyAlignment="1" applyProtection="1">
      <alignment horizontal="left" vertical="center"/>
      <protection locked="0"/>
    </xf>
    <xf numFmtId="165" fontId="8" fillId="0" borderId="12" xfId="1" applyNumberFormat="1" applyFont="1" applyFill="1" applyBorder="1" applyAlignment="1" applyProtection="1">
      <alignment horizontal="left" vertical="center"/>
      <protection locked="0"/>
    </xf>
    <xf numFmtId="0" fontId="8" fillId="0" borderId="1" xfId="1" applyFont="1" applyFill="1" applyBorder="1" applyAlignment="1" applyProtection="1">
      <alignment horizontal="left" vertical="center"/>
      <protection locked="0"/>
    </xf>
    <xf numFmtId="0" fontId="8" fillId="0" borderId="12" xfId="1" applyFont="1" applyFill="1" applyBorder="1" applyAlignment="1" applyProtection="1">
      <alignment horizontal="left" vertical="center"/>
      <protection locked="0"/>
    </xf>
    <xf numFmtId="0" fontId="11" fillId="10" borderId="27" xfId="1" applyFont="1" applyFill="1" applyBorder="1" applyAlignment="1" applyProtection="1">
      <alignment horizontal="left" vertical="center"/>
    </xf>
    <xf numFmtId="0" fontId="10" fillId="10" borderId="2" xfId="1" applyFont="1" applyFill="1" applyBorder="1" applyAlignment="1" applyProtection="1">
      <alignment vertical="center" wrapText="1"/>
    </xf>
    <xf numFmtId="0" fontId="10" fillId="10" borderId="4" xfId="1" applyFont="1" applyFill="1" applyBorder="1" applyAlignment="1" applyProtection="1">
      <alignment vertical="center" wrapText="1"/>
    </xf>
    <xf numFmtId="0" fontId="10" fillId="10" borderId="2" xfId="1" applyFont="1" applyFill="1" applyBorder="1" applyAlignment="1" applyProtection="1">
      <alignment horizontal="left" vertical="center" wrapText="1"/>
    </xf>
    <xf numFmtId="0" fontId="10" fillId="10" borderId="4" xfId="1" applyFont="1" applyFill="1" applyBorder="1" applyAlignment="1" applyProtection="1">
      <alignment horizontal="left" vertical="center" wrapText="1"/>
    </xf>
    <xf numFmtId="0" fontId="11" fillId="10" borderId="2" xfId="1" applyFont="1" applyFill="1" applyBorder="1" applyAlignment="1" applyProtection="1">
      <alignment horizontal="left" vertical="center"/>
    </xf>
    <xf numFmtId="0" fontId="11" fillId="10" borderId="4" xfId="1" applyFont="1" applyFill="1" applyBorder="1" applyAlignment="1" applyProtection="1">
      <alignment horizontal="left" vertical="center"/>
    </xf>
    <xf numFmtId="0" fontId="10" fillId="10" borderId="2" xfId="1" applyFont="1" applyFill="1" applyBorder="1" applyAlignment="1" applyProtection="1">
      <alignment horizontal="left" vertical="center"/>
    </xf>
    <xf numFmtId="0" fontId="10" fillId="10" borderId="4" xfId="1" applyFont="1" applyFill="1" applyBorder="1" applyAlignment="1" applyProtection="1">
      <alignment horizontal="left" vertical="center"/>
    </xf>
  </cellXfs>
  <cellStyles count="5">
    <cellStyle name="Comma_pre-qual" xfId="4" xr:uid="{00000000-0005-0000-0000-000000000000}"/>
    <cellStyle name="Normal" xfId="0" builtinId="0"/>
    <cellStyle name="Normal_Pre-qual1" xfId="1" xr:uid="{00000000-0005-0000-0000-000002000000}"/>
    <cellStyle name="Porcentagem" xfId="2" builtinId="5"/>
    <cellStyle name="Porcentagem 2" xfId="3" xr:uid="{00000000-0005-0000-0000-000004000000}"/>
  </cellStyles>
  <dxfs count="12">
    <dxf>
      <font>
        <b val="0"/>
        <i val="0"/>
        <color theme="1"/>
      </font>
      <fill>
        <patternFill>
          <bgColor rgb="FF99FF99"/>
        </patternFill>
      </fill>
    </dxf>
    <dxf>
      <font>
        <color rgb="FFC00000"/>
      </font>
      <fill>
        <patternFill patternType="solid">
          <bgColor theme="0"/>
        </patternFill>
      </fill>
    </dxf>
    <dxf>
      <fill>
        <patternFill>
          <bgColor rgb="FF99FF99"/>
        </patternFill>
      </fill>
    </dxf>
    <dxf>
      <font>
        <b val="0"/>
        <i val="0"/>
        <color theme="1"/>
      </font>
      <fill>
        <patternFill>
          <bgColor rgb="FF99FF99"/>
        </patternFill>
      </fill>
    </dxf>
    <dxf>
      <font>
        <color rgb="FFC00000"/>
      </font>
      <fill>
        <patternFill patternType="solid">
          <bgColor theme="0"/>
        </patternFill>
      </fill>
    </dxf>
    <dxf>
      <fill>
        <patternFill>
          <bgColor rgb="FF99FF99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rgb="FF66FF99"/>
        </patternFill>
      </fill>
    </dxf>
    <dxf>
      <fill>
        <patternFill>
          <bgColor rgb="FFFFFF00"/>
        </patternFill>
      </fill>
    </dxf>
    <dxf>
      <font>
        <b val="0"/>
        <i val="0"/>
        <color theme="1"/>
      </font>
      <fill>
        <patternFill>
          <bgColor rgb="FF99FF99"/>
        </patternFill>
      </fill>
    </dxf>
    <dxf>
      <font>
        <color rgb="FFC00000"/>
      </font>
      <fill>
        <patternFill patternType="solid">
          <bgColor theme="0"/>
        </patternFill>
      </fill>
    </dxf>
    <dxf>
      <fill>
        <patternFill>
          <bgColor rgb="FF99FF9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F5F5"/>
      <color rgb="FF00186D"/>
      <color rgb="FF66FF99"/>
      <color rgb="FF99FF99"/>
      <color rgb="FFFF53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1314450</xdr:colOff>
      <xdr:row>0</xdr:row>
      <xdr:rowOff>47624</xdr:rowOff>
    </xdr:from>
    <xdr:to>
      <xdr:col>3</xdr:col>
      <xdr:colOff>2627630</xdr:colOff>
      <xdr:row>0</xdr:row>
      <xdr:rowOff>419099</xdr:rowOff>
    </xdr:to>
    <xdr:pic>
      <xdr:nvPicPr>
        <xdr:cNvPr id="4" name="Imagem 3" descr="Logotipo&#10;&#10;Descrição gerada automaticamente">
          <a:extLst>
            <a:ext uri="{FF2B5EF4-FFF2-40B4-BE49-F238E27FC236}">
              <a16:creationId xmlns:a16="http://schemas.microsoft.com/office/drawing/2014/main" id="{555E5F54-9E13-4E3C-B77F-8A2AF30A0B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47624"/>
          <a:ext cx="131318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AE77"/>
  <sheetViews>
    <sheetView showGridLines="0" tabSelected="1" zoomScaleNormal="100" workbookViewId="0">
      <selection activeCell="C45" sqref="C45"/>
    </sheetView>
  </sheetViews>
  <sheetFormatPr defaultColWidth="9.140625" defaultRowHeight="12.75" x14ac:dyDescent="0.2"/>
  <cols>
    <col min="1" max="1" width="4.42578125" style="2" customWidth="1"/>
    <col min="2" max="2" width="46.28515625" style="2" customWidth="1"/>
    <col min="3" max="3" width="50.7109375" style="2" customWidth="1"/>
    <col min="4" max="4" width="42.140625" style="2" customWidth="1"/>
    <col min="5" max="5" width="12.28515625" style="2" hidden="1" customWidth="1"/>
    <col min="6" max="6" width="12" style="2" hidden="1" customWidth="1"/>
    <col min="7" max="7" width="9.140625" style="2" hidden="1" customWidth="1"/>
    <col min="8" max="8" width="48.28515625" style="2" hidden="1" customWidth="1"/>
    <col min="9" max="9" width="9.140625" style="5" hidden="1" customWidth="1"/>
    <col min="10" max="18" width="9.140625" style="5" customWidth="1"/>
    <col min="19" max="31" width="9.140625" style="5"/>
    <col min="32" max="16384" width="9.140625" style="2"/>
  </cols>
  <sheetData>
    <row r="1" spans="1:6" ht="39" customHeight="1" x14ac:dyDescent="0.2">
      <c r="A1" s="53" t="s">
        <v>83</v>
      </c>
      <c r="B1" s="54"/>
      <c r="C1" s="54"/>
      <c r="D1" s="55"/>
    </row>
    <row r="2" spans="1:6" ht="20.100000000000001" customHeight="1" x14ac:dyDescent="0.2">
      <c r="A2" s="84" t="s">
        <v>8</v>
      </c>
      <c r="B2" s="85"/>
      <c r="C2" s="85"/>
      <c r="D2" s="86"/>
    </row>
    <row r="3" spans="1:6" ht="20.100000000000001" customHeight="1" x14ac:dyDescent="0.2">
      <c r="A3" s="39" t="s">
        <v>1</v>
      </c>
      <c r="B3" s="40" t="s">
        <v>61</v>
      </c>
      <c r="C3" s="89"/>
      <c r="D3" s="90"/>
    </row>
    <row r="4" spans="1:6" ht="20.100000000000001" customHeight="1" x14ac:dyDescent="0.2">
      <c r="A4" s="39" t="s">
        <v>2</v>
      </c>
      <c r="B4" s="40" t="s">
        <v>0</v>
      </c>
      <c r="C4" s="89"/>
      <c r="D4" s="90"/>
    </row>
    <row r="5" spans="1:6" ht="20.100000000000001" customHeight="1" x14ac:dyDescent="0.2">
      <c r="A5" s="39" t="s">
        <v>3</v>
      </c>
      <c r="B5" s="40" t="s">
        <v>7</v>
      </c>
      <c r="C5" s="89"/>
      <c r="D5" s="90"/>
    </row>
    <row r="6" spans="1:6" ht="20.100000000000001" customHeight="1" x14ac:dyDescent="0.2">
      <c r="A6" s="39" t="s">
        <v>4</v>
      </c>
      <c r="B6" s="40" t="s">
        <v>59</v>
      </c>
      <c r="C6" s="87"/>
      <c r="D6" s="88"/>
    </row>
    <row r="7" spans="1:6" ht="20.100000000000001" customHeight="1" x14ac:dyDescent="0.2">
      <c r="A7" s="39" t="s">
        <v>5</v>
      </c>
      <c r="B7" s="40" t="s">
        <v>60</v>
      </c>
      <c r="C7" s="87"/>
      <c r="D7" s="88"/>
      <c r="E7" s="13">
        <f>E9+E15+E31</f>
        <v>1</v>
      </c>
      <c r="F7" s="13">
        <f>F9+F15+F31</f>
        <v>1</v>
      </c>
    </row>
    <row r="8" spans="1:6" ht="20.100000000000001" customHeight="1" x14ac:dyDescent="0.2">
      <c r="A8" s="29"/>
      <c r="B8" s="21"/>
      <c r="C8" s="21"/>
      <c r="D8" s="30"/>
      <c r="E8" s="14" t="s">
        <v>65</v>
      </c>
      <c r="F8" s="15" t="s">
        <v>66</v>
      </c>
    </row>
    <row r="9" spans="1:6" ht="20.100000000000001" customHeight="1" x14ac:dyDescent="0.2">
      <c r="A9" s="31" t="s">
        <v>68</v>
      </c>
      <c r="B9" s="12"/>
      <c r="C9" s="12"/>
      <c r="D9" s="32" t="s">
        <v>81</v>
      </c>
      <c r="E9" s="16">
        <f>E10+E12</f>
        <v>0.2</v>
      </c>
      <c r="F9" s="16">
        <f>F10+F12</f>
        <v>0.2</v>
      </c>
    </row>
    <row r="10" spans="1:6" ht="20.100000000000001" customHeight="1" x14ac:dyDescent="0.2">
      <c r="A10" s="39" t="s">
        <v>9</v>
      </c>
      <c r="B10" s="40" t="s">
        <v>32</v>
      </c>
      <c r="C10" s="9"/>
      <c r="D10" s="42" t="e">
        <f>C11*1000000/C10</f>
        <v>#DIV/0!</v>
      </c>
      <c r="E10" s="28">
        <v>0.1</v>
      </c>
      <c r="F10" s="17">
        <f>IF(C11="",E10,IF(C11=0,0%,IF(C11:C11=2,5%,IF(C11=4,7%,IF(C11&gt;=5,10%,IF(C11=1,3%,IF(C11=3,7%,0)))))))</f>
        <v>0.1</v>
      </c>
    </row>
    <row r="11" spans="1:6" ht="20.100000000000001" customHeight="1" x14ac:dyDescent="0.2">
      <c r="A11" s="39" t="s">
        <v>10</v>
      </c>
      <c r="B11" s="40" t="s">
        <v>33</v>
      </c>
      <c r="C11" s="9"/>
      <c r="D11" s="43"/>
    </row>
    <row r="12" spans="1:6" ht="30.75" customHeight="1" x14ac:dyDescent="0.2">
      <c r="A12" s="39" t="s">
        <v>78</v>
      </c>
      <c r="B12" s="41" t="s">
        <v>63</v>
      </c>
      <c r="C12" s="18"/>
      <c r="D12" s="43"/>
      <c r="E12" s="28">
        <v>0.1</v>
      </c>
      <c r="F12" s="17">
        <f>IF(C12&lt;=50%,10%,IF(C12&lt;=80%,5%,IF(C12&lt;=90%,3%,IF(C12&lt;=100%,0%,0))))</f>
        <v>0.1</v>
      </c>
    </row>
    <row r="13" spans="1:6" ht="20.100000000000001" customHeight="1" x14ac:dyDescent="0.2">
      <c r="A13" s="29"/>
      <c r="B13" s="21"/>
      <c r="C13" s="21"/>
      <c r="D13" s="33"/>
    </row>
    <row r="14" spans="1:6" ht="20.100000000000001" customHeight="1" x14ac:dyDescent="0.2">
      <c r="A14" s="31" t="s">
        <v>72</v>
      </c>
      <c r="B14" s="20"/>
      <c r="C14" s="12"/>
      <c r="D14" s="32"/>
    </row>
    <row r="15" spans="1:6" ht="23.25" x14ac:dyDescent="0.2">
      <c r="A15" s="44"/>
      <c r="B15" s="96" t="s">
        <v>43</v>
      </c>
      <c r="C15" s="97"/>
      <c r="D15" s="46" t="s">
        <v>21</v>
      </c>
      <c r="E15" s="16">
        <f>SUM(E16:E27)</f>
        <v>0.40000000000000013</v>
      </c>
      <c r="F15" s="16">
        <f>SUM(F16:F27)</f>
        <v>0.40000000000000013</v>
      </c>
    </row>
    <row r="16" spans="1:6" ht="24" x14ac:dyDescent="0.2">
      <c r="A16" s="45" t="s">
        <v>36</v>
      </c>
      <c r="B16" s="98" t="s">
        <v>67</v>
      </c>
      <c r="C16" s="99"/>
      <c r="D16" s="35"/>
      <c r="E16" s="28">
        <v>0.03</v>
      </c>
      <c r="F16" s="17">
        <f t="shared" ref="F16:F27" si="0">IF(D16="não recomendada",E16,IF(D16="",E16,0))</f>
        <v>0.03</v>
      </c>
    </row>
    <row r="17" spans="1:6" ht="22.5" customHeight="1" x14ac:dyDescent="0.2">
      <c r="A17" s="39" t="s">
        <v>12</v>
      </c>
      <c r="B17" s="68" t="s">
        <v>49</v>
      </c>
      <c r="C17" s="68"/>
      <c r="D17" s="35"/>
      <c r="E17" s="28">
        <v>0.03</v>
      </c>
      <c r="F17" s="17">
        <f t="shared" si="0"/>
        <v>0.03</v>
      </c>
    </row>
    <row r="18" spans="1:6" ht="22.5" customHeight="1" x14ac:dyDescent="0.2">
      <c r="A18" s="39" t="s">
        <v>13</v>
      </c>
      <c r="B18" s="68" t="s">
        <v>50</v>
      </c>
      <c r="C18" s="68"/>
      <c r="D18" s="35"/>
      <c r="E18" s="28">
        <v>0.03</v>
      </c>
      <c r="F18" s="17">
        <f t="shared" si="0"/>
        <v>0.03</v>
      </c>
    </row>
    <row r="19" spans="1:6" ht="22.5" customHeight="1" x14ac:dyDescent="0.2">
      <c r="A19" s="39" t="s">
        <v>14</v>
      </c>
      <c r="B19" s="68" t="s">
        <v>44</v>
      </c>
      <c r="C19" s="68"/>
      <c r="D19" s="35"/>
      <c r="E19" s="28">
        <v>0.02</v>
      </c>
      <c r="F19" s="17">
        <f t="shared" si="0"/>
        <v>0.02</v>
      </c>
    </row>
    <row r="20" spans="1:6" ht="22.5" customHeight="1" x14ac:dyDescent="0.2">
      <c r="A20" s="39" t="s">
        <v>15</v>
      </c>
      <c r="B20" s="68" t="s">
        <v>45</v>
      </c>
      <c r="C20" s="68"/>
      <c r="D20" s="35"/>
      <c r="E20" s="28">
        <v>0.05</v>
      </c>
      <c r="F20" s="17">
        <f t="shared" si="0"/>
        <v>0.05</v>
      </c>
    </row>
    <row r="21" spans="1:6" ht="22.5" customHeight="1" x14ac:dyDescent="0.2">
      <c r="A21" s="39" t="s">
        <v>16</v>
      </c>
      <c r="B21" s="68" t="s">
        <v>11</v>
      </c>
      <c r="C21" s="68"/>
      <c r="D21" s="35"/>
      <c r="E21" s="28">
        <v>0.04</v>
      </c>
      <c r="F21" s="17">
        <f t="shared" si="0"/>
        <v>0.04</v>
      </c>
    </row>
    <row r="22" spans="1:6" ht="22.5" customHeight="1" x14ac:dyDescent="0.2">
      <c r="A22" s="39" t="s">
        <v>17</v>
      </c>
      <c r="B22" s="68" t="s">
        <v>48</v>
      </c>
      <c r="C22" s="68"/>
      <c r="D22" s="35"/>
      <c r="E22" s="28">
        <v>0.04</v>
      </c>
      <c r="F22" s="17">
        <f t="shared" si="0"/>
        <v>0.04</v>
      </c>
    </row>
    <row r="23" spans="1:6" ht="22.5" customHeight="1" x14ac:dyDescent="0.2">
      <c r="A23" s="39" t="s">
        <v>18</v>
      </c>
      <c r="B23" s="68" t="s">
        <v>46</v>
      </c>
      <c r="C23" s="68"/>
      <c r="D23" s="35"/>
      <c r="E23" s="28">
        <v>0.04</v>
      </c>
      <c r="F23" s="17">
        <f t="shared" si="0"/>
        <v>0.04</v>
      </c>
    </row>
    <row r="24" spans="1:6" ht="22.5" customHeight="1" x14ac:dyDescent="0.2">
      <c r="A24" s="39" t="s">
        <v>19</v>
      </c>
      <c r="B24" s="68" t="s">
        <v>51</v>
      </c>
      <c r="C24" s="68"/>
      <c r="D24" s="35"/>
      <c r="E24" s="28">
        <v>0.03</v>
      </c>
      <c r="F24" s="17">
        <f t="shared" si="0"/>
        <v>0.03</v>
      </c>
    </row>
    <row r="25" spans="1:6" ht="27" customHeight="1" x14ac:dyDescent="0.2">
      <c r="A25" s="39" t="s">
        <v>20</v>
      </c>
      <c r="B25" s="92" t="s">
        <v>64</v>
      </c>
      <c r="C25" s="93"/>
      <c r="D25" s="35"/>
      <c r="E25" s="28">
        <v>0.03</v>
      </c>
      <c r="F25" s="17">
        <f t="shared" si="0"/>
        <v>0.03</v>
      </c>
    </row>
    <row r="26" spans="1:6" ht="24.75" customHeight="1" x14ac:dyDescent="0.2">
      <c r="A26" s="45" t="s">
        <v>23</v>
      </c>
      <c r="B26" s="94" t="s">
        <v>57</v>
      </c>
      <c r="C26" s="95"/>
      <c r="D26" s="35"/>
      <c r="E26" s="28">
        <v>0.03</v>
      </c>
      <c r="F26" s="17">
        <f t="shared" si="0"/>
        <v>0.03</v>
      </c>
    </row>
    <row r="27" spans="1:6" ht="24.75" customHeight="1" x14ac:dyDescent="0.2">
      <c r="A27" s="45" t="s">
        <v>79</v>
      </c>
      <c r="B27" s="94" t="s">
        <v>58</v>
      </c>
      <c r="C27" s="95"/>
      <c r="D27" s="35"/>
      <c r="E27" s="28">
        <v>0.03</v>
      </c>
      <c r="F27" s="17">
        <f t="shared" si="0"/>
        <v>0.03</v>
      </c>
    </row>
    <row r="28" spans="1:6" ht="24.75" customHeight="1" x14ac:dyDescent="0.2">
      <c r="A28" s="74" t="s">
        <v>70</v>
      </c>
      <c r="B28" s="75"/>
      <c r="C28" s="76"/>
      <c r="D28" s="36" t="s">
        <v>71</v>
      </c>
      <c r="E28" s="19"/>
      <c r="F28" s="19"/>
    </row>
    <row r="29" spans="1:6" ht="9" customHeight="1" thickBot="1" x14ac:dyDescent="0.25">
      <c r="A29" s="77"/>
      <c r="B29" s="78"/>
      <c r="C29" s="78"/>
      <c r="D29" s="79"/>
      <c r="E29" s="19"/>
      <c r="F29" s="19"/>
    </row>
    <row r="30" spans="1:6" ht="20.100000000000001" customHeight="1" thickBot="1" x14ac:dyDescent="0.25">
      <c r="A30" s="31">
        <v>4</v>
      </c>
      <c r="B30" s="20" t="s">
        <v>69</v>
      </c>
      <c r="C30" s="12"/>
      <c r="D30" s="32"/>
      <c r="E30" s="22"/>
    </row>
    <row r="31" spans="1:6" ht="20.100000000000001" customHeight="1" x14ac:dyDescent="0.2">
      <c r="A31" s="47"/>
      <c r="B31" s="91" t="s">
        <v>22</v>
      </c>
      <c r="C31" s="91"/>
      <c r="D31" s="48" t="s">
        <v>21</v>
      </c>
      <c r="E31" s="16">
        <f>SUM(E32:E41)</f>
        <v>0.4</v>
      </c>
      <c r="F31" s="16">
        <f>SUM(F32:F41)</f>
        <v>0.4</v>
      </c>
    </row>
    <row r="32" spans="1:6" ht="22.5" customHeight="1" x14ac:dyDescent="0.2">
      <c r="A32" s="45" t="s">
        <v>37</v>
      </c>
      <c r="B32" s="67" t="s">
        <v>24</v>
      </c>
      <c r="C32" s="67"/>
      <c r="D32" s="35"/>
      <c r="E32" s="28">
        <v>0.01</v>
      </c>
      <c r="F32" s="17">
        <f t="shared" ref="F32:F41" si="1">IF(D32="não recomendada",E32,IF(D32="",E32,0))</f>
        <v>0.01</v>
      </c>
    </row>
    <row r="33" spans="1:31" ht="22.5" customHeight="1" x14ac:dyDescent="0.2">
      <c r="A33" s="45" t="s">
        <v>38</v>
      </c>
      <c r="B33" s="67" t="s">
        <v>25</v>
      </c>
      <c r="C33" s="67"/>
      <c r="D33" s="35"/>
      <c r="E33" s="28">
        <v>0.01</v>
      </c>
      <c r="F33" s="17">
        <f t="shared" si="1"/>
        <v>0.01</v>
      </c>
    </row>
    <row r="34" spans="1:31" ht="22.5" customHeight="1" x14ac:dyDescent="0.2">
      <c r="A34" s="45" t="s">
        <v>39</v>
      </c>
      <c r="B34" s="67" t="s">
        <v>26</v>
      </c>
      <c r="C34" s="67"/>
      <c r="D34" s="35"/>
      <c r="E34" s="28">
        <v>0.02</v>
      </c>
      <c r="F34" s="17">
        <f t="shared" si="1"/>
        <v>0.02</v>
      </c>
    </row>
    <row r="35" spans="1:31" ht="22.5" customHeight="1" x14ac:dyDescent="0.2">
      <c r="A35" s="45" t="s">
        <v>40</v>
      </c>
      <c r="B35" s="67" t="s">
        <v>27</v>
      </c>
      <c r="C35" s="67"/>
      <c r="D35" s="35"/>
      <c r="E35" s="28">
        <v>0.02</v>
      </c>
      <c r="F35" s="17">
        <f t="shared" si="1"/>
        <v>0.02</v>
      </c>
    </row>
    <row r="36" spans="1:31" ht="22.5" customHeight="1" x14ac:dyDescent="0.2">
      <c r="A36" s="45" t="s">
        <v>41</v>
      </c>
      <c r="B36" s="67" t="s">
        <v>47</v>
      </c>
      <c r="C36" s="67"/>
      <c r="D36" s="35"/>
      <c r="E36" s="28">
        <v>0.02</v>
      </c>
      <c r="F36" s="17">
        <f t="shared" si="1"/>
        <v>0.02</v>
      </c>
    </row>
    <row r="37" spans="1:31" ht="22.5" customHeight="1" x14ac:dyDescent="0.2">
      <c r="A37" s="45" t="s">
        <v>52</v>
      </c>
      <c r="B37" s="67" t="s">
        <v>28</v>
      </c>
      <c r="C37" s="67"/>
      <c r="D37" s="35"/>
      <c r="E37" s="28">
        <v>0.04</v>
      </c>
      <c r="F37" s="17">
        <f t="shared" si="1"/>
        <v>0.04</v>
      </c>
    </row>
    <row r="38" spans="1:31" ht="22.5" customHeight="1" x14ac:dyDescent="0.2">
      <c r="A38" s="45" t="s">
        <v>53</v>
      </c>
      <c r="B38" s="67" t="s">
        <v>29</v>
      </c>
      <c r="C38" s="67"/>
      <c r="D38" s="35"/>
      <c r="E38" s="28">
        <v>0.05</v>
      </c>
      <c r="F38" s="17">
        <f t="shared" si="1"/>
        <v>0.05</v>
      </c>
    </row>
    <row r="39" spans="1:31" ht="22.5" customHeight="1" x14ac:dyDescent="0.2">
      <c r="A39" s="45" t="s">
        <v>54</v>
      </c>
      <c r="B39" s="67" t="s">
        <v>62</v>
      </c>
      <c r="C39" s="67"/>
      <c r="D39" s="35"/>
      <c r="E39" s="28">
        <v>0.01</v>
      </c>
      <c r="F39" s="17">
        <f t="shared" si="1"/>
        <v>0.01</v>
      </c>
    </row>
    <row r="40" spans="1:31" ht="22.5" customHeight="1" x14ac:dyDescent="0.2">
      <c r="A40" s="45" t="s">
        <v>55</v>
      </c>
      <c r="B40" s="67" t="s">
        <v>30</v>
      </c>
      <c r="C40" s="67"/>
      <c r="D40" s="35"/>
      <c r="E40" s="28">
        <v>0.04</v>
      </c>
      <c r="F40" s="17">
        <f t="shared" si="1"/>
        <v>0.04</v>
      </c>
    </row>
    <row r="41" spans="1:31" ht="22.5" customHeight="1" x14ac:dyDescent="0.2">
      <c r="A41" s="34" t="s">
        <v>56</v>
      </c>
      <c r="B41" s="83" t="s">
        <v>31</v>
      </c>
      <c r="C41" s="83"/>
      <c r="D41" s="35"/>
      <c r="E41" s="28">
        <v>0.18</v>
      </c>
      <c r="F41" s="17">
        <f t="shared" si="1"/>
        <v>0.18</v>
      </c>
    </row>
    <row r="42" spans="1:31" ht="22.5" customHeight="1" x14ac:dyDescent="0.2">
      <c r="A42" s="74" t="s">
        <v>73</v>
      </c>
      <c r="B42" s="75"/>
      <c r="C42" s="76"/>
      <c r="D42" s="36" t="s">
        <v>71</v>
      </c>
      <c r="E42" s="19"/>
      <c r="F42" s="19"/>
    </row>
    <row r="43" spans="1:31" ht="6.75" customHeight="1" thickBot="1" x14ac:dyDescent="0.25">
      <c r="A43" s="80"/>
      <c r="B43" s="81"/>
      <c r="C43" s="81"/>
      <c r="D43" s="82"/>
      <c r="E43" s="10"/>
    </row>
    <row r="44" spans="1:31" ht="22.5" customHeight="1" thickBot="1" x14ac:dyDescent="0.25">
      <c r="A44" s="49"/>
      <c r="B44" s="50"/>
      <c r="C44" s="51" t="s">
        <v>6</v>
      </c>
      <c r="D44" s="37" t="s">
        <v>42</v>
      </c>
      <c r="E44" s="22"/>
      <c r="F44" s="23" t="s">
        <v>74</v>
      </c>
      <c r="G44" s="27" t="s">
        <v>76</v>
      </c>
      <c r="H44" s="24"/>
    </row>
    <row r="45" spans="1:31" ht="27.75" customHeight="1" thickBot="1" x14ac:dyDescent="0.25">
      <c r="A45" s="59" t="s">
        <v>34</v>
      </c>
      <c r="B45" s="60"/>
      <c r="C45" s="26">
        <f>E7-F7</f>
        <v>0</v>
      </c>
      <c r="D45" s="25" t="str">
        <f>IF(C45&lt;=69.99%,G46,IF(AND(C45&gt;=70%,C45&lt;=90%),G45,IF(C45&gt;90%,G44,0)))</f>
        <v>Não Recomendada p/ trabalhos futuros</v>
      </c>
      <c r="E45" s="10"/>
      <c r="F45" s="23" t="s">
        <v>75</v>
      </c>
      <c r="G45" s="27" t="s">
        <v>77</v>
      </c>
      <c r="H45" s="24"/>
    </row>
    <row r="46" spans="1:31" s="1" customFormat="1" ht="18" customHeight="1" thickBot="1" x14ac:dyDescent="0.25">
      <c r="A46" s="64" t="s">
        <v>80</v>
      </c>
      <c r="B46" s="65"/>
      <c r="C46" s="65"/>
      <c r="D46" s="66"/>
      <c r="F46" s="23" t="s">
        <v>84</v>
      </c>
      <c r="G46" s="27" t="s">
        <v>85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1" s="1" customFormat="1" ht="21.75" x14ac:dyDescent="0.2">
      <c r="A47" s="61"/>
      <c r="B47" s="62"/>
      <c r="C47" s="62"/>
      <c r="D47" s="63"/>
      <c r="E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1:31" s="1" customFormat="1" ht="21.75" x14ac:dyDescent="0.2">
      <c r="A48" s="61"/>
      <c r="B48" s="62"/>
      <c r="C48" s="62"/>
      <c r="D48" s="63"/>
      <c r="E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1:31" s="1" customFormat="1" ht="21.75" x14ac:dyDescent="0.2">
      <c r="A49" s="61"/>
      <c r="B49" s="62"/>
      <c r="C49" s="62"/>
      <c r="D49" s="63"/>
      <c r="E49" s="1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1:31" s="3" customFormat="1" ht="23.25" customHeight="1" x14ac:dyDescent="0.2">
      <c r="A50" s="61"/>
      <c r="B50" s="62"/>
      <c r="C50" s="62"/>
      <c r="D50" s="63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s="4" customFormat="1" ht="15.75" customHeight="1" x14ac:dyDescent="0.35">
      <c r="A51" s="71" t="s">
        <v>35</v>
      </c>
      <c r="B51" s="72"/>
      <c r="C51" s="72"/>
      <c r="D51" s="73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s="4" customFormat="1" ht="21.75" x14ac:dyDescent="0.35">
      <c r="A52" s="69" t="s">
        <v>82</v>
      </c>
      <c r="B52" s="70"/>
      <c r="C52" s="70"/>
      <c r="D52" s="52" t="s">
        <v>71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s="5" customFormat="1" ht="24" thickBot="1" x14ac:dyDescent="0.25">
      <c r="A53" s="56"/>
      <c r="B53" s="57"/>
      <c r="C53" s="58"/>
      <c r="D53" s="38"/>
    </row>
    <row r="54" spans="1:31" s="5" customFormat="1" x14ac:dyDescent="0.2"/>
    <row r="55" spans="1:31" s="5" customFormat="1" x14ac:dyDescent="0.2"/>
    <row r="56" spans="1:31" s="5" customFormat="1" x14ac:dyDescent="0.2"/>
    <row r="57" spans="1:31" s="5" customFormat="1" x14ac:dyDescent="0.2"/>
    <row r="58" spans="1:31" s="5" customFormat="1" x14ac:dyDescent="0.2"/>
    <row r="59" spans="1:31" s="5" customFormat="1" x14ac:dyDescent="0.2"/>
    <row r="60" spans="1:31" s="5" customFormat="1" x14ac:dyDescent="0.2"/>
    <row r="61" spans="1:31" s="5" customFormat="1" x14ac:dyDescent="0.2"/>
    <row r="62" spans="1:31" s="5" customFormat="1" x14ac:dyDescent="0.2"/>
    <row r="63" spans="1:31" s="5" customFormat="1" x14ac:dyDescent="0.2"/>
    <row r="64" spans="1:31" s="5" customFormat="1" x14ac:dyDescent="0.2"/>
    <row r="65" spans="1:4" s="5" customFormat="1" x14ac:dyDescent="0.2"/>
    <row r="66" spans="1:4" s="5" customFormat="1" x14ac:dyDescent="0.2"/>
    <row r="67" spans="1:4" s="5" customFormat="1" x14ac:dyDescent="0.2"/>
    <row r="68" spans="1:4" s="5" customFormat="1" x14ac:dyDescent="0.2"/>
    <row r="69" spans="1:4" s="5" customFormat="1" x14ac:dyDescent="0.2"/>
    <row r="70" spans="1:4" s="5" customFormat="1" x14ac:dyDescent="0.2"/>
    <row r="71" spans="1:4" s="5" customFormat="1" x14ac:dyDescent="0.2"/>
    <row r="72" spans="1:4" s="5" customFormat="1" x14ac:dyDescent="0.2"/>
    <row r="73" spans="1:4" s="5" customFormat="1" x14ac:dyDescent="0.2"/>
    <row r="74" spans="1:4" s="5" customFormat="1" x14ac:dyDescent="0.2"/>
    <row r="75" spans="1:4" s="5" customFormat="1" x14ac:dyDescent="0.2"/>
    <row r="76" spans="1:4" s="5" customFormat="1" x14ac:dyDescent="0.2"/>
    <row r="77" spans="1:4" x14ac:dyDescent="0.2">
      <c r="A77" s="5"/>
      <c r="B77" s="5"/>
      <c r="C77" s="5"/>
      <c r="D77" s="5"/>
    </row>
  </sheetData>
  <sheetProtection formatCells="0" formatColumns="0" formatRows="0" insertColumns="0" insertRows="0" insertHyperlinks="0"/>
  <dataConsolidate/>
  <mergeCells count="44">
    <mergeCell ref="B36:C36"/>
    <mergeCell ref="B27:C27"/>
    <mergeCell ref="B35:C35"/>
    <mergeCell ref="B32:C32"/>
    <mergeCell ref="B33:C33"/>
    <mergeCell ref="B18:C18"/>
    <mergeCell ref="B19:C19"/>
    <mergeCell ref="B15:C15"/>
    <mergeCell ref="B16:C16"/>
    <mergeCell ref="B23:C23"/>
    <mergeCell ref="B17:C17"/>
    <mergeCell ref="B24:C24"/>
    <mergeCell ref="B31:C31"/>
    <mergeCell ref="B20:C20"/>
    <mergeCell ref="B25:C25"/>
    <mergeCell ref="B26:C26"/>
    <mergeCell ref="B21:C21"/>
    <mergeCell ref="A2:D2"/>
    <mergeCell ref="C7:D7"/>
    <mergeCell ref="C3:D3"/>
    <mergeCell ref="C4:D4"/>
    <mergeCell ref="C5:D5"/>
    <mergeCell ref="C6:D6"/>
    <mergeCell ref="B39:C39"/>
    <mergeCell ref="B40:C40"/>
    <mergeCell ref="B41:C41"/>
    <mergeCell ref="B37:C37"/>
    <mergeCell ref="B38:C38"/>
    <mergeCell ref="A1:D1"/>
    <mergeCell ref="A53:C53"/>
    <mergeCell ref="A45:B45"/>
    <mergeCell ref="A47:D47"/>
    <mergeCell ref="A49:D49"/>
    <mergeCell ref="A50:D50"/>
    <mergeCell ref="A48:D48"/>
    <mergeCell ref="A46:D46"/>
    <mergeCell ref="B34:C34"/>
    <mergeCell ref="B22:C22"/>
    <mergeCell ref="A52:C52"/>
    <mergeCell ref="A51:D51"/>
    <mergeCell ref="A28:C28"/>
    <mergeCell ref="A29:D29"/>
    <mergeCell ref="A42:C42"/>
    <mergeCell ref="A43:D43"/>
  </mergeCells>
  <phoneticPr fontId="0" type="noConversion"/>
  <conditionalFormatting sqref="D32:D41">
    <cfRule type="cellIs" dxfId="11" priority="19" operator="equal">
      <formula>"Recomendada"</formula>
    </cfRule>
    <cfRule type="cellIs" dxfId="10" priority="20" operator="equal">
      <formula>"Não Recomendada"</formula>
    </cfRule>
    <cfRule type="containsText" dxfId="9" priority="21" operator="containsText" text="N/A">
      <formula>NOT(ISERROR(SEARCH("N/A",D32)))</formula>
    </cfRule>
  </conditionalFormatting>
  <conditionalFormatting sqref="D45">
    <cfRule type="containsText" dxfId="8" priority="16" operator="containsText" text="Recomendada p/ trabalhos futuros e Ré-qualificada com Exceção">
      <formula>NOT(ISERROR(SEARCH("Recomendada p/ trabalhos futuros e Ré-qualificada com Exceção",D45)))</formula>
    </cfRule>
    <cfRule type="containsText" dxfId="7" priority="17" operator="containsText" text="Recomendada p/ trabalhos futuros e Ré-qualificada">
      <formula>NOT(ISERROR(SEARCH("Recomendada p/ trabalhos futuros e Ré-qualificada",D45)))</formula>
    </cfRule>
    <cfRule type="beginsWith" dxfId="6" priority="18" operator="beginsWith" text="Não">
      <formula>LEFT(D45,LEN("Não"))="Não"</formula>
    </cfRule>
  </conditionalFormatting>
  <conditionalFormatting sqref="D16">
    <cfRule type="cellIs" dxfId="5" priority="10" operator="equal">
      <formula>"Recomendada"</formula>
    </cfRule>
    <cfRule type="cellIs" dxfId="4" priority="11" operator="equal">
      <formula>"Não Recomendada"</formula>
    </cfRule>
    <cfRule type="containsText" dxfId="3" priority="12" operator="containsText" text="N/A">
      <formula>NOT(ISERROR(SEARCH("N/A",D16)))</formula>
    </cfRule>
  </conditionalFormatting>
  <conditionalFormatting sqref="D17:D27">
    <cfRule type="cellIs" dxfId="2" priority="1" operator="equal">
      <formula>"Recomendada"</formula>
    </cfRule>
    <cfRule type="cellIs" dxfId="1" priority="2" operator="equal">
      <formula>"Não Recomendada"</formula>
    </cfRule>
    <cfRule type="containsText" dxfId="0" priority="3" operator="containsText" text="N/A">
      <formula>NOT(ISERROR(SEARCH("N/A",D17)))</formula>
    </cfRule>
  </conditionalFormatting>
  <dataValidations count="1">
    <dataValidation type="list" allowBlank="1" showInputMessage="1" showErrorMessage="1" sqref="D32:D41 D16:D27" xr:uid="{00000000-0002-0000-0000-000000000000}">
      <formula1>"N/A,Não Recomendada,Recomendada"</formula1>
    </dataValidation>
  </dataValidations>
  <printOptions horizontalCentered="1"/>
  <pageMargins left="0.23622047244094491" right="0.23622047244094491" top="0.39370078740157483" bottom="0.19685039370078741" header="0.51181102362204722" footer="0.51181102362204722"/>
  <pageSetup paperSize="9" scale="70" orientation="portrait" r:id="rId1"/>
  <headerFooter alignWithMargins="0">
    <oddFooter>&amp;R&amp;9ULC/ISO 0477&amp;L&amp;1#&amp;"Calibri"&amp;8&amp;K000000Ultracargo - Interna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DDC357BD0EC44ABCBEF26827671B93" ma:contentTypeVersion="13" ma:contentTypeDescription="Crie um novo documento." ma:contentTypeScope="" ma:versionID="7946ca68f5c48f82d76d5ef8106e5004">
  <xsd:schema xmlns:xsd="http://www.w3.org/2001/XMLSchema" xmlns:xs="http://www.w3.org/2001/XMLSchema" xmlns:p="http://schemas.microsoft.com/office/2006/metadata/properties" xmlns:ns2="4ee8c29f-0043-43bd-a920-78533cdb0dba" xmlns:ns3="04760718-1613-44ea-ba0b-17b7e3b5813a" targetNamespace="http://schemas.microsoft.com/office/2006/metadata/properties" ma:root="true" ma:fieldsID="d389af7e439af988cb004309fb4eff3f" ns2:_="" ns3:_="">
    <xsd:import namespace="4ee8c29f-0043-43bd-a920-78533cdb0dba"/>
    <xsd:import namespace="04760718-1613-44ea-ba0b-17b7e3b581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8c29f-0043-43bd-a920-78533cdb0d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60718-1613-44ea-ba0b-17b7e3b58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4F3243-80BF-4D5B-8140-9DCFE232C055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0048143-6696-4f9c-b997-b4e6b432bac9"/>
  </ds:schemaRefs>
</ds:datastoreItem>
</file>

<file path=customXml/itemProps2.xml><?xml version="1.0" encoding="utf-8"?>
<ds:datastoreItem xmlns:ds="http://schemas.openxmlformats.org/officeDocument/2006/customXml" ds:itemID="{70176573-763D-46E9-BC93-E392434E6F75}"/>
</file>

<file path=customXml/itemProps3.xml><?xml version="1.0" encoding="utf-8"?>
<ds:datastoreItem xmlns:ds="http://schemas.openxmlformats.org/officeDocument/2006/customXml" ds:itemID="{306C3DF1-C940-4FA3-88EE-B48730C158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Avaliação de Performance</vt:lpstr>
    </vt:vector>
  </TitlesOfParts>
  <Company>Monsanto do Brasil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ULC ISO 0477 - Avaliação de Desempenho do Final do Contrato</dc:title>
  <dc:creator>Evandro Rigo</dc:creator>
  <cp:lastModifiedBy>Andrea Maria de Souza</cp:lastModifiedBy>
  <cp:lastPrinted>2016-10-18T18:28:35Z</cp:lastPrinted>
  <dcterms:created xsi:type="dcterms:W3CDTF">2005-12-28T21:19:02Z</dcterms:created>
  <dcterms:modified xsi:type="dcterms:W3CDTF">2021-07-20T10:51:22Z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0x010100E2DDC357BD0EC44ABCBEF26827671B93</vt:lpwstr>
  </property>
  <property fmtid="{D5CDD505-2E9C-101B-9397-08002B2CF9AE}" pid="3" name="_dlc_policyId">
    <vt:lpwstr>0x0101003B7EF283C48C47B9B66AF44E47266FF80D0056EB0AA60571F84DA451037B2A062D05|252654297</vt:lpwstr>
  </property>
  <property fmtid="{D5CDD505-2E9C-101B-9397-08002B2CF9AE}" pid="4" name="ItemRetentionFormula">
    <vt:lpwstr>&lt;formula id="Microsoft.Office.RecordsManagement.PolicyFeatures.Expiration.Formula.BuiltIn"&gt;&lt;number&gt;33&lt;/number&gt;&lt;property&gt;Data_x005f_x0020_de_x005f_x0020_Revisao&lt;/property&gt;&lt;propertyId&gt;58c4011f-2bda-49d3-a26e-8ded6b3d36d0&lt;/propertyId&gt;&lt;period&gt;months&lt;/period&gt;&lt;/formula&gt;</vt:lpwstr>
  </property>
  <property fmtid="{D5CDD505-2E9C-101B-9397-08002B2CF9AE}" pid="5" name="Aprovadores ILE">
    <vt:lpwstr/>
  </property>
  <property fmtid="{D5CDD505-2E9C-101B-9397-08002B2CF9AE}" pid="6" name="Metodo de Ordenacao">
    <vt:lpwstr/>
  </property>
  <property fmtid="{D5CDD505-2E9C-101B-9397-08002B2CF9AE}" pid="7" name="Abrangencia por Orgao">
    <vt:lpwstr>10017;#UNIB - COMERCIAL, EXPORTAÇÃO E DESENVOLVIMENTO (10605000)|0f50c735-8495-4654-8067-19553b230ce4;#14330;#UNIB - SUPPLY CHAIN (10630000)|b55a40a0-27f1-4c42-8101-d58c5aa037b2;#14057;#UNIB - INDUSTRIAL RS (10670000)|34f681bb-3b14-4e68-807e-47db82139baa;</vt:lpwstr>
  </property>
  <property fmtid="{D5CDD505-2E9C-101B-9397-08002B2CF9AE}" pid="8" name="Processo">
    <vt:lpwstr>361;#6020.000 - GERENCIAMENTO DE SSMA - GERAL|9338c2b0-5701-474c-938b-3df12e35f09e</vt:lpwstr>
  </property>
  <property fmtid="{D5CDD505-2E9C-101B-9397-08002B2CF9AE}" pid="9" name="Abrangencia por Centro">
    <vt:lpwstr>9921;#UNIB 2 RS (RS04)|75f0a074-88dd-4310-affe-3b05a6f4c509;#19268;#PP 1 RS/PP 2 RS/PE 5 RS (RS07)|83d92c20-3776-4bfa-9a46-c1bed36bd110;#19073;#PE 4 RS/PE 6 RS (RS01)|53a8e74e-687f-456a-896c-0025614e7ba8;#19269;#PE 5 RS (RS07)|024c066c-a602-47ce-90fc-2d3c</vt:lpwstr>
  </property>
  <property fmtid="{D5CDD505-2E9C-101B-9397-08002B2CF9AE}" pid="10" name="Produto Final">
    <vt:lpwstr/>
  </property>
  <property fmtid="{D5CDD505-2E9C-101B-9397-08002B2CF9AE}" pid="11" name="Normas ABNT Referenciadas2">
    <vt:lpwstr/>
  </property>
  <property fmtid="{D5CDD505-2E9C-101B-9397-08002B2CF9AE}" pid="12" name="Centro Gestor">
    <vt:lpwstr>9921;#UNIB 2 RS (RS04)|75f0a074-88dd-4310-affe-3b05a6f4c509</vt:lpwstr>
  </property>
  <property fmtid="{D5CDD505-2E9C-101B-9397-08002B2CF9AE}" pid="13" name="DLCPolicyLabelValue">
    <vt:lpwstr>0.1</vt:lpwstr>
  </property>
  <property fmtid="{D5CDD505-2E9C-101B-9397-08002B2CF9AE}" pid="14" name="Orgao Gestor">
    <vt:lpwstr>14057;#UNIB - INDUSTRIAL RS (10670000)|34f681bb-3b14-4e68-807e-47db82139baa</vt:lpwstr>
  </property>
  <property fmtid="{D5CDD505-2E9C-101B-9397-08002B2CF9AE}" pid="15" name="Normas ABNT Referenciadas2TaxHTField0">
    <vt:lpwstr/>
  </property>
  <property fmtid="{D5CDD505-2E9C-101B-9397-08002B2CF9AE}" pid="16" name="MSIP_Label_2fd73686-eb4f-4998-b3bf-e97edf3edea7_Enabled">
    <vt:lpwstr>true</vt:lpwstr>
  </property>
  <property fmtid="{D5CDD505-2E9C-101B-9397-08002B2CF9AE}" pid="17" name="MSIP_Label_2fd73686-eb4f-4998-b3bf-e97edf3edea7_SetDate">
    <vt:lpwstr>2021-07-20T10:51:22Z</vt:lpwstr>
  </property>
  <property fmtid="{D5CDD505-2E9C-101B-9397-08002B2CF9AE}" pid="18" name="MSIP_Label_2fd73686-eb4f-4998-b3bf-e97edf3edea7_Method">
    <vt:lpwstr>Privileged</vt:lpwstr>
  </property>
  <property fmtid="{D5CDD505-2E9C-101B-9397-08002B2CF9AE}" pid="19" name="MSIP_Label_2fd73686-eb4f-4998-b3bf-e97edf3edea7_Name">
    <vt:lpwstr>Ultracargo - Interna</vt:lpwstr>
  </property>
  <property fmtid="{D5CDD505-2E9C-101B-9397-08002B2CF9AE}" pid="20" name="MSIP_Label_2fd73686-eb4f-4998-b3bf-e97edf3edea7_SiteId">
    <vt:lpwstr>72b5f416-8f41-4c88-a6a0-bb4b91383888</vt:lpwstr>
  </property>
  <property fmtid="{D5CDD505-2E9C-101B-9397-08002B2CF9AE}" pid="21" name="MSIP_Label_2fd73686-eb4f-4998-b3bf-e97edf3edea7_ActionId">
    <vt:lpwstr>3b8e7254-94ff-43ab-9240-ea4a2b784da8</vt:lpwstr>
  </property>
  <property fmtid="{D5CDD505-2E9C-101B-9397-08002B2CF9AE}" pid="22" name="MSIP_Label_2fd73686-eb4f-4998-b3bf-e97edf3edea7_ContentBits">
    <vt:lpwstr>2</vt:lpwstr>
  </property>
</Properties>
</file>